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qoutlook.sharepoint.com/teams/teamsites/Procurement Team/Shared Documents/Policy &amp; Process/Travel/Released Version/"/>
    </mc:Choice>
  </mc:AlternateContent>
  <xr:revisionPtr revIDLastSave="1" documentId="8_{D10D09D9-AE19-4615-9E2E-49E4736CD8A8}" xr6:coauthVersionLast="47" xr6:coauthVersionMax="47" xr10:uidLastSave="{26AB0145-842F-49F0-94F4-2E8B25C78C96}"/>
  <bookViews>
    <workbookView xWindow="-15690" yWindow="-16320" windowWidth="29040" windowHeight="15720" xr2:uid="{00000000-000D-0000-FFFF-FFFF00000000}"/>
  </bookViews>
  <sheets>
    <sheet name="Travel Approval" sheetId="1" r:id="rId1"/>
    <sheet name="List" sheetId="2" r:id="rId2"/>
  </sheets>
  <definedNames>
    <definedName name="_xlnm.Print_Area" localSheetId="0">'Travel Approval'!$B$1:$H$60</definedName>
    <definedName name="_xlnm.Print_Titles" localSheetId="0">'Travel Approval'!$1:$4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D23" i="1"/>
  <c r="F52" i="1" l="1"/>
  <c r="P4" i="2" l="1"/>
  <c r="P5" i="2"/>
  <c r="P6" i="2"/>
  <c r="P7" i="2"/>
  <c r="P8" i="2"/>
  <c r="P9" i="2"/>
  <c r="P10" i="2"/>
  <c r="P11" i="2"/>
  <c r="P12" i="2"/>
  <c r="P13" i="2"/>
  <c r="P3" i="2"/>
  <c r="G25" i="1"/>
  <c r="H31" i="1" l="1"/>
  <c r="H3" i="2" l="1"/>
  <c r="H2" i="2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</calcChain>
</file>

<file path=xl/sharedStrings.xml><?xml version="1.0" encoding="utf-8"?>
<sst xmlns="http://schemas.openxmlformats.org/spreadsheetml/2006/main" count="127" uniqueCount="115">
  <si>
    <t>Travellers Name</t>
  </si>
  <si>
    <t>Date</t>
  </si>
  <si>
    <t>Purpose</t>
  </si>
  <si>
    <t>Trip Start</t>
  </si>
  <si>
    <t>Trip Finish</t>
  </si>
  <si>
    <t>Type of Traveller</t>
  </si>
  <si>
    <t>Time list</t>
  </si>
  <si>
    <t>Type traveller</t>
  </si>
  <si>
    <t>Student</t>
  </si>
  <si>
    <t>Signature</t>
  </si>
  <si>
    <t>Staff</t>
  </si>
  <si>
    <t>Guest</t>
  </si>
  <si>
    <t>Travellers ID: MQ</t>
  </si>
  <si>
    <t>Faculty/Office</t>
  </si>
  <si>
    <t>TRAVEL APPROVAL FORM</t>
  </si>
  <si>
    <t>Reason for Travel</t>
  </si>
  <si>
    <t>Select</t>
  </si>
  <si>
    <t>Attending a conference</t>
  </si>
  <si>
    <t>Presenting at a conference</t>
  </si>
  <si>
    <t>Training</t>
  </si>
  <si>
    <t>No</t>
  </si>
  <si>
    <t>Travellers must populate all the grey cells</t>
  </si>
  <si>
    <t>Departure Time</t>
  </si>
  <si>
    <t>Arrive By</t>
  </si>
  <si>
    <t>Departure Airport</t>
  </si>
  <si>
    <t>Destination Airport</t>
  </si>
  <si>
    <t>Accommodation Required?</t>
  </si>
  <si>
    <t>Time range</t>
  </si>
  <si>
    <t>EMPLOYEE DETAILS</t>
  </si>
  <si>
    <t>Terms and Conditions</t>
  </si>
  <si>
    <t>TRAVEL PLANS</t>
  </si>
  <si>
    <t>APPROVAL</t>
  </si>
  <si>
    <t>Approver's Signature</t>
  </si>
  <si>
    <t>Meeting</t>
  </si>
  <si>
    <t>Research</t>
  </si>
  <si>
    <t>Office to Home</t>
  </si>
  <si>
    <t>Marketing Activities</t>
  </si>
  <si>
    <t>Fieldwork</t>
  </si>
  <si>
    <t>Teaching</t>
  </si>
  <si>
    <t>Graduation</t>
  </si>
  <si>
    <t>Other (please specify)</t>
  </si>
  <si>
    <t>In signing this document, I acknowledge that it will be used by the Macquarie University to fund travel AND I confirm that all the information declared by me in this document is true and correct. I have attached other relevant supporting documentation such as conference itineraries, travel reports, research summaries, etc.</t>
  </si>
  <si>
    <t>Number of days</t>
  </si>
  <si>
    <t>Destination/s</t>
  </si>
  <si>
    <t>Health Advice for Destination</t>
  </si>
  <si>
    <t>Funding</t>
  </si>
  <si>
    <t>Conference</t>
  </si>
  <si>
    <t>Temp working arrangements</t>
  </si>
  <si>
    <t>Business</t>
  </si>
  <si>
    <t>Temporary Working Arrangements</t>
  </si>
  <si>
    <t>New list</t>
  </si>
  <si>
    <t xml:space="preserve">If selecting: </t>
  </si>
  <si>
    <t>Business:</t>
  </si>
  <si>
    <t>Contact Human Resources for Advice;
Confirm OHS and Insurance arrangements</t>
  </si>
  <si>
    <t>Grant</t>
  </si>
  <si>
    <t>Self</t>
  </si>
  <si>
    <t>Other</t>
  </si>
  <si>
    <t>University</t>
  </si>
  <si>
    <t>Travel Committee Endorsement
(if applicable)</t>
  </si>
  <si>
    <t>Executive Group Member Name</t>
  </si>
  <si>
    <t>(further clarification on reason for travel not stated above)</t>
  </si>
  <si>
    <t>Faculty/ Office</t>
  </si>
  <si>
    <t>Macquarie Business School</t>
  </si>
  <si>
    <t>Science and Engineering</t>
  </si>
  <si>
    <t>Arts</t>
  </si>
  <si>
    <t>Medicine, Health and Human Sciences</t>
  </si>
  <si>
    <t>Academic</t>
  </si>
  <si>
    <t>VC</t>
  </si>
  <si>
    <t>Finance and Resources</t>
  </si>
  <si>
    <t>Strategy, Planning and Performance</t>
  </si>
  <si>
    <t>Eric Knight</t>
  </si>
  <si>
    <t>Patrick McNeil</t>
  </si>
  <si>
    <t>Sakkie Pretorius</t>
  </si>
  <si>
    <t>Heather Mackinnon</t>
  </si>
  <si>
    <t>Nicole Gower</t>
  </si>
  <si>
    <t>Robin Payne</t>
  </si>
  <si>
    <t>Jonathan Wylie</t>
  </si>
  <si>
    <t>Joanne Valvekens Overall</t>
  </si>
  <si>
    <t>Executive Dean – FMHHS</t>
  </si>
  <si>
    <t>Mary-Elizabeth Denmark</t>
  </si>
  <si>
    <t>Rebecca Ohanessian</t>
  </si>
  <si>
    <t>Deputy Vice-Chancellor Academic</t>
  </si>
  <si>
    <t>Vice-Chancellor</t>
  </si>
  <si>
    <t>Jennifer Evans</t>
  </si>
  <si>
    <t xml:space="preserve">Director and Chief of Staff </t>
  </si>
  <si>
    <t>Susan Clarke</t>
  </si>
  <si>
    <t>Laura Salter</t>
  </si>
  <si>
    <t>Caroline Burot</t>
  </si>
  <si>
    <t>Lauren Bradshaw</t>
  </si>
  <si>
    <t>Name</t>
  </si>
  <si>
    <t>Title</t>
  </si>
  <si>
    <t>Executive Assistants</t>
  </si>
  <si>
    <t>Deputy Vice-Chancellor Research</t>
  </si>
  <si>
    <t>Executive Dean – MQBS</t>
  </si>
  <si>
    <t>Vice-President of Finance and Resources</t>
  </si>
  <si>
    <t>Vice-President of Strategy, Planning and Performance</t>
  </si>
  <si>
    <t>List</t>
  </si>
  <si>
    <t>Yes</t>
  </si>
  <si>
    <t>TravelRight</t>
  </si>
  <si>
    <t xml:space="preserve">             For travel scenarios, please refer to:</t>
  </si>
  <si>
    <t>What value will the trip add to the University?
Is there a clear agenda and/or measurable outputs?</t>
  </si>
  <si>
    <t>Itinerary Details</t>
  </si>
  <si>
    <t>Data Validation</t>
  </si>
  <si>
    <t>What value will the trip add to the University?
Is there a clear agenda and/or measurable outputs?
Is the applicant a presenter?
Can other business be conducted during travel?</t>
  </si>
  <si>
    <t>Chris Dixon</t>
  </si>
  <si>
    <t>Rorden Wilkson</t>
  </si>
  <si>
    <t>Amelia Pereira</t>
  </si>
  <si>
    <t>Sarah Henry</t>
  </si>
  <si>
    <t>Pauline Bradley</t>
  </si>
  <si>
    <t>Lucy Marshall</t>
  </si>
  <si>
    <t>Executive Dean – FSE</t>
  </si>
  <si>
    <t>Professional Services</t>
  </si>
  <si>
    <t>Vice-President of Professional Services</t>
  </si>
  <si>
    <t>Executive Dean – FoA</t>
  </si>
  <si>
    <t>S Bruce Dowton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</si>
</sst>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B05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color rgb="FF000000"/>
      <name val="Arial"/>
      <family val="2"/>
    </font>
    <font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18" fontId="2" fillId="3" borderId="13" xfId="0" applyNumberFormat="1" applyFont="1" applyFill="1" applyBorder="1" applyAlignment="1">
      <alignment horizontal="center" vertical="center"/>
    </xf>
    <xf numFmtId="18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 inden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19" fontId="3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" fontId="4" fillId="0" borderId="0" xfId="0" applyNumberFormat="1" applyFont="1" applyAlignment="1">
      <alignment vertical="center"/>
    </xf>
    <xf numFmtId="0" fontId="3" fillId="6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7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1" applyBorder="1" applyAlignment="1">
      <alignment vertical="center"/>
    </xf>
    <xf numFmtId="0" fontId="18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 indent="4"/>
    </xf>
    <xf numFmtId="0" fontId="2" fillId="0" borderId="0" xfId="0" applyFont="1" applyAlignment="1">
      <alignment horizontal="left" vertical="center" wrapText="1" indent="4"/>
    </xf>
    <xf numFmtId="0" fontId="2" fillId="0" borderId="6" xfId="0" applyFont="1" applyBorder="1" applyAlignment="1">
      <alignment horizontal="left" vertical="center" wrapText="1" indent="4"/>
    </xf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 inden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</cellXfs>
  <cellStyles count="2">
    <cellStyle name="Hyperlink" xfId="1" builtinId="8"/>
    <cellStyle name="Normal" xfId="0" builtinId="0"/>
  </cellStyles>
  <dxfs count="2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3A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19051</xdr:rowOff>
    </xdr:from>
    <xdr:to>
      <xdr:col>8</xdr:col>
      <xdr:colOff>3155</xdr:colOff>
      <xdr:row>3</xdr:row>
      <xdr:rowOff>164401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9051"/>
          <a:ext cx="2003405" cy="77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69850</xdr:rowOff>
        </xdr:from>
        <xdr:to>
          <xdr:col>1</xdr:col>
          <xdr:colOff>285750</xdr:colOff>
          <xdr:row>16</xdr:row>
          <xdr:rowOff>146050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12</xdr:row>
      <xdr:rowOff>76199</xdr:rowOff>
    </xdr:from>
    <xdr:to>
      <xdr:col>2</xdr:col>
      <xdr:colOff>342899</xdr:colOff>
      <xdr:row>13</xdr:row>
      <xdr:rowOff>114299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381124" y="2257424"/>
          <a:ext cx="1428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D6D2C4"/>
      </a:dk2>
      <a:lt2>
        <a:srgbClr val="E6E4DC"/>
      </a:lt2>
      <a:accent1>
        <a:srgbClr val="A6192E"/>
      </a:accent1>
      <a:accent2>
        <a:srgbClr val="76232F"/>
      </a:accent2>
      <a:accent3>
        <a:srgbClr val="D6001C"/>
      </a:accent3>
      <a:accent4>
        <a:srgbClr val="C6007E"/>
      </a:accent4>
      <a:accent5>
        <a:srgbClr val="80225F"/>
      </a:accent5>
      <a:accent6>
        <a:srgbClr val="373A36"/>
      </a:accent6>
      <a:hlink>
        <a:srgbClr val="A6192E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ff.mq.edu.au/support/finance-risk-procurement/Strategic-Procurement/travel/resources2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B1:I60"/>
  <sheetViews>
    <sheetView showGridLines="0" tabSelected="1" zoomScale="80" zoomScaleNormal="80" workbookViewId="0">
      <selection activeCell="Q13" sqref="Q13"/>
    </sheetView>
  </sheetViews>
  <sheetFormatPr defaultColWidth="9.1796875" defaultRowHeight="14" x14ac:dyDescent="0.35"/>
  <cols>
    <col min="1" max="1" width="1.54296875" style="2" customWidth="1"/>
    <col min="2" max="2" width="18" style="2" customWidth="1"/>
    <col min="3" max="4" width="19.54296875" style="2" customWidth="1"/>
    <col min="5" max="5" width="21.81640625" style="2" customWidth="1"/>
    <col min="6" max="6" width="29.7265625" style="2" customWidth="1"/>
    <col min="7" max="7" width="22.26953125" style="2" customWidth="1"/>
    <col min="8" max="8" width="19" style="2" customWidth="1"/>
    <col min="9" max="9" width="12.26953125" style="2" customWidth="1"/>
    <col min="10" max="16384" width="9.1796875" style="2"/>
  </cols>
  <sheetData>
    <row r="1" spans="2:9" ht="14.25" customHeight="1" thickBot="1" x14ac:dyDescent="0.4">
      <c r="B1" s="5"/>
    </row>
    <row r="2" spans="2:9" ht="23.5" thickBot="1" x14ac:dyDescent="0.4">
      <c r="B2" s="34" t="s">
        <v>14</v>
      </c>
      <c r="C2" s="12"/>
      <c r="E2" s="72" t="s">
        <v>21</v>
      </c>
      <c r="F2" s="73"/>
      <c r="G2" s="12"/>
      <c r="H2" s="12"/>
      <c r="I2" s="12"/>
    </row>
    <row r="3" spans="2:9" x14ac:dyDescent="0.35">
      <c r="B3" s="74"/>
      <c r="C3" s="75"/>
      <c r="D3" s="12"/>
      <c r="E3" s="12"/>
      <c r="F3" s="12"/>
      <c r="G3" s="12"/>
      <c r="H3" s="12"/>
      <c r="I3" s="12"/>
    </row>
    <row r="4" spans="2:9" ht="23.25" customHeight="1" x14ac:dyDescent="0.35">
      <c r="B4" s="28" t="s">
        <v>28</v>
      </c>
      <c r="C4" s="12"/>
      <c r="D4" s="12"/>
      <c r="E4" s="12"/>
      <c r="F4" s="12"/>
      <c r="G4" s="12"/>
      <c r="H4" s="12"/>
      <c r="I4" s="12"/>
    </row>
    <row r="5" spans="2:9" ht="23.25" customHeight="1" x14ac:dyDescent="0.35">
      <c r="B5" s="22" t="s">
        <v>0</v>
      </c>
      <c r="C5" s="69"/>
      <c r="D5" s="68"/>
      <c r="E5" s="22" t="s">
        <v>12</v>
      </c>
      <c r="F5" s="59"/>
      <c r="G5" s="22" t="s">
        <v>5</v>
      </c>
      <c r="H5" s="59"/>
      <c r="I5" s="12"/>
    </row>
    <row r="6" spans="2:9" ht="6" customHeight="1" x14ac:dyDescent="0.35">
      <c r="B6" s="22"/>
      <c r="E6" s="3"/>
      <c r="I6" s="12"/>
    </row>
    <row r="7" spans="2:9" s="4" customFormat="1" ht="26.15" customHeight="1" x14ac:dyDescent="0.35">
      <c r="B7" s="22" t="s">
        <v>13</v>
      </c>
      <c r="C7" s="69"/>
      <c r="D7" s="70"/>
      <c r="E7" s="71"/>
      <c r="F7" s="21"/>
      <c r="G7" s="21"/>
      <c r="H7" s="21"/>
      <c r="I7" s="12"/>
    </row>
    <row r="8" spans="2:9" ht="6" customHeight="1" x14ac:dyDescent="0.35">
      <c r="B8" s="23"/>
      <c r="G8" s="21"/>
      <c r="I8" s="12"/>
    </row>
    <row r="9" spans="2:9" ht="29.15" customHeight="1" x14ac:dyDescent="0.35">
      <c r="B9" s="22" t="s">
        <v>43</v>
      </c>
      <c r="C9" s="79"/>
      <c r="D9" s="79"/>
      <c r="E9" s="79"/>
      <c r="F9" s="22" t="s">
        <v>44</v>
      </c>
      <c r="G9" s="80"/>
      <c r="H9" s="80"/>
      <c r="I9" s="12"/>
    </row>
    <row r="10" spans="2:9" ht="6" customHeight="1" x14ac:dyDescent="0.35">
      <c r="B10" s="23"/>
      <c r="G10" s="21"/>
      <c r="I10" s="12"/>
    </row>
    <row r="11" spans="2:9" ht="26.15" customHeight="1" x14ac:dyDescent="0.35">
      <c r="B11" s="22" t="s">
        <v>3</v>
      </c>
      <c r="C11" s="20"/>
      <c r="D11" s="22" t="s">
        <v>4</v>
      </c>
      <c r="E11" s="20"/>
      <c r="F11" s="22" t="s">
        <v>42</v>
      </c>
      <c r="G11" s="60"/>
      <c r="H11" s="36"/>
      <c r="I11" s="12"/>
    </row>
    <row r="12" spans="2:9" ht="6" customHeight="1" x14ac:dyDescent="0.35">
      <c r="B12" s="23"/>
      <c r="G12" s="21"/>
      <c r="I12" s="12"/>
    </row>
    <row r="13" spans="2:9" ht="48.75" customHeight="1" x14ac:dyDescent="0.35">
      <c r="B13" s="22" t="s">
        <v>9</v>
      </c>
      <c r="C13" s="69"/>
      <c r="D13" s="70"/>
      <c r="E13" s="71"/>
      <c r="F13" s="22" t="s">
        <v>1</v>
      </c>
      <c r="G13" s="20"/>
      <c r="I13" s="12"/>
    </row>
    <row r="14" spans="2:9" ht="12.75" customHeight="1" x14ac:dyDescent="0.35">
      <c r="B14" s="12"/>
      <c r="C14" s="12"/>
      <c r="D14" s="12"/>
      <c r="E14" s="12"/>
      <c r="F14" s="12"/>
      <c r="G14" s="12"/>
      <c r="H14" s="12"/>
      <c r="I14" s="12"/>
    </row>
    <row r="15" spans="2:9" x14ac:dyDescent="0.35">
      <c r="B15" s="29" t="s">
        <v>29</v>
      </c>
      <c r="C15" s="30"/>
      <c r="D15" s="30"/>
      <c r="E15" s="30"/>
      <c r="F15" s="30"/>
      <c r="G15" s="30"/>
      <c r="H15" s="31"/>
      <c r="I15" s="12"/>
    </row>
    <row r="16" spans="2:9" ht="14.25" customHeight="1" x14ac:dyDescent="0.35">
      <c r="B16" s="76" t="s">
        <v>41</v>
      </c>
      <c r="C16" s="77"/>
      <c r="D16" s="77"/>
      <c r="E16" s="77"/>
      <c r="F16" s="77"/>
      <c r="G16" s="77"/>
      <c r="H16" s="78"/>
    </row>
    <row r="17" spans="2:9" ht="14.25" customHeight="1" x14ac:dyDescent="0.35">
      <c r="B17" s="76"/>
      <c r="C17" s="77"/>
      <c r="D17" s="77"/>
      <c r="E17" s="77"/>
      <c r="F17" s="77"/>
      <c r="G17" s="77"/>
      <c r="H17" s="78"/>
    </row>
    <row r="18" spans="2:9" ht="14.25" customHeight="1" x14ac:dyDescent="0.35">
      <c r="B18" s="76"/>
      <c r="C18" s="77"/>
      <c r="D18" s="77"/>
      <c r="E18" s="77"/>
      <c r="F18" s="77"/>
      <c r="G18" s="77"/>
      <c r="H18" s="78"/>
    </row>
    <row r="19" spans="2:9" s="12" customFormat="1" ht="14.25" customHeight="1" x14ac:dyDescent="0.35">
      <c r="B19" s="62" t="s">
        <v>99</v>
      </c>
      <c r="C19" s="61"/>
      <c r="D19" s="63" t="s">
        <v>98</v>
      </c>
      <c r="H19" s="43"/>
    </row>
    <row r="20" spans="2:9" s="12" customFormat="1" ht="6" customHeight="1" x14ac:dyDescent="0.35">
      <c r="B20" s="44"/>
      <c r="C20" s="46"/>
      <c r="D20" s="45"/>
      <c r="E20" s="45"/>
      <c r="F20" s="45"/>
      <c r="G20" s="45"/>
      <c r="H20" s="1"/>
    </row>
    <row r="21" spans="2:9" s="12" customFormat="1" ht="12.5" x14ac:dyDescent="0.35">
      <c r="B21" s="32"/>
      <c r="C21" s="19"/>
      <c r="D21" s="19"/>
      <c r="E21" s="19"/>
      <c r="F21" s="19"/>
      <c r="G21" s="19"/>
    </row>
    <row r="22" spans="2:9" ht="23.25" customHeight="1" x14ac:dyDescent="0.35">
      <c r="B22" s="28" t="s">
        <v>30</v>
      </c>
      <c r="C22" s="12"/>
      <c r="D22" s="12"/>
      <c r="E22" s="12"/>
      <c r="H22" s="37"/>
      <c r="I22" s="12"/>
    </row>
    <row r="23" spans="2:9" ht="66" customHeight="1" x14ac:dyDescent="0.35">
      <c r="B23" s="22" t="s">
        <v>15</v>
      </c>
      <c r="C23" s="59"/>
      <c r="D23" s="81" t="str">
        <f>IF(C23="Business",List!C23,IF('Travel Approval'!C23="Research",List!C26,IF('Travel Approval'!C23="Conference",List!C29,IF(C23="Temp working arrangements",List!C32,""))))</f>
        <v/>
      </c>
      <c r="E23" s="81"/>
      <c r="F23" s="39"/>
      <c r="G23" s="22" t="s">
        <v>45</v>
      </c>
      <c r="H23" s="41"/>
      <c r="I23" s="42"/>
    </row>
    <row r="24" spans="2:9" ht="4.5" customHeight="1" x14ac:dyDescent="0.35">
      <c r="B24" s="16"/>
      <c r="C24" s="12"/>
      <c r="D24" s="12"/>
      <c r="E24" s="12"/>
      <c r="F24" s="12"/>
      <c r="G24" s="38"/>
      <c r="H24" s="12"/>
      <c r="I24" s="12"/>
    </row>
    <row r="25" spans="2:9" x14ac:dyDescent="0.35">
      <c r="B25" s="22" t="s">
        <v>2</v>
      </c>
      <c r="C25" s="82"/>
      <c r="D25" s="83"/>
      <c r="E25" s="83"/>
      <c r="F25" s="84"/>
      <c r="G25" s="91" t="str">
        <f>IF(H23="Other","If other (please specify)","")</f>
        <v/>
      </c>
      <c r="H25" s="65"/>
      <c r="I25" s="12"/>
    </row>
    <row r="26" spans="2:9" x14ac:dyDescent="0.35">
      <c r="B26" s="64" t="s">
        <v>60</v>
      </c>
      <c r="C26" s="85"/>
      <c r="D26" s="86"/>
      <c r="E26" s="86"/>
      <c r="F26" s="87"/>
      <c r="G26" s="91"/>
      <c r="H26" s="65"/>
      <c r="I26" s="12"/>
    </row>
    <row r="27" spans="2:9" x14ac:dyDescent="0.35">
      <c r="B27" s="64"/>
      <c r="C27" s="85"/>
      <c r="D27" s="86"/>
      <c r="E27" s="86"/>
      <c r="F27" s="87"/>
      <c r="G27" s="91"/>
      <c r="H27" s="65"/>
      <c r="I27" s="12"/>
    </row>
    <row r="28" spans="2:9" x14ac:dyDescent="0.35">
      <c r="B28" s="64"/>
      <c r="C28" s="88"/>
      <c r="D28" s="89"/>
      <c r="E28" s="89"/>
      <c r="F28" s="90"/>
      <c r="G28" s="91"/>
      <c r="H28" s="65"/>
      <c r="I28" s="12"/>
    </row>
    <row r="29" spans="2:9" x14ac:dyDescent="0.35">
      <c r="B29" s="11"/>
      <c r="C29" s="4"/>
      <c r="I29" s="12"/>
    </row>
    <row r="30" spans="2:9" x14ac:dyDescent="0.35">
      <c r="B30" s="22" t="s">
        <v>101</v>
      </c>
      <c r="C30" s="9" t="s">
        <v>1</v>
      </c>
      <c r="D30" s="9" t="s">
        <v>22</v>
      </c>
      <c r="E30" s="9" t="s">
        <v>23</v>
      </c>
      <c r="F30" s="10" t="s">
        <v>24</v>
      </c>
      <c r="G30" s="10" t="s">
        <v>25</v>
      </c>
      <c r="H30" s="9" t="s">
        <v>102</v>
      </c>
      <c r="I30" s="12"/>
    </row>
    <row r="31" spans="2:9" x14ac:dyDescent="0.35">
      <c r="C31" s="13"/>
      <c r="D31" s="24"/>
      <c r="E31" s="24"/>
      <c r="F31" s="7"/>
      <c r="G31" s="8"/>
      <c r="H31" s="17" t="str">
        <f>IF(C31&lt;&gt;"",IF(AND(D31&lt;&gt;"",E31&gt;0,F31&lt;&gt;"",G31&lt;&gt;""),100,IF(AND(C31&lt;&gt;"",D31&lt;&gt;"",E31&gt;0,F31&lt;&gt;"",G31&lt;&gt;""),100,0)),"")</f>
        <v/>
      </c>
      <c r="I31" s="12"/>
    </row>
    <row r="32" spans="2:9" x14ac:dyDescent="0.35">
      <c r="C32" s="14"/>
      <c r="D32" s="24"/>
      <c r="E32" s="24"/>
      <c r="F32" s="7"/>
      <c r="G32" s="8"/>
      <c r="H32" s="17" t="str">
        <f t="shared" ref="H32:H50" si="0">IF(C32&lt;&gt;"",IF(AND(D32&lt;&gt;"",E32&gt;0,F32&lt;&gt;"",G32&lt;&gt;""),100,IF(AND(C32&lt;&gt;"",D32&lt;&gt;"",E32&gt;0,F32&lt;&gt;"",G32&lt;&gt;""),100,0)),"")</f>
        <v/>
      </c>
      <c r="I32" s="12"/>
    </row>
    <row r="33" spans="3:9" x14ac:dyDescent="0.35">
      <c r="C33" s="14"/>
      <c r="D33" s="24"/>
      <c r="E33" s="24"/>
      <c r="F33" s="7"/>
      <c r="G33" s="8"/>
      <c r="H33" s="17" t="str">
        <f t="shared" si="0"/>
        <v/>
      </c>
      <c r="I33" s="12"/>
    </row>
    <row r="34" spans="3:9" s="6" customFormat="1" x14ac:dyDescent="0.35">
      <c r="C34" s="14"/>
      <c r="D34" s="24"/>
      <c r="E34" s="24"/>
      <c r="F34" s="7"/>
      <c r="G34" s="8"/>
      <c r="H34" s="17" t="str">
        <f t="shared" si="0"/>
        <v/>
      </c>
      <c r="I34" s="12"/>
    </row>
    <row r="35" spans="3:9" x14ac:dyDescent="0.35">
      <c r="C35" s="14"/>
      <c r="D35" s="24"/>
      <c r="E35" s="24"/>
      <c r="F35" s="7"/>
      <c r="G35" s="8"/>
      <c r="H35" s="17" t="str">
        <f t="shared" si="0"/>
        <v/>
      </c>
      <c r="I35" s="12"/>
    </row>
    <row r="36" spans="3:9" x14ac:dyDescent="0.35">
      <c r="C36" s="14"/>
      <c r="D36" s="24"/>
      <c r="E36" s="24"/>
      <c r="F36" s="7"/>
      <c r="G36" s="8"/>
      <c r="H36" s="17" t="str">
        <f t="shared" si="0"/>
        <v/>
      </c>
      <c r="I36" s="12"/>
    </row>
    <row r="37" spans="3:9" x14ac:dyDescent="0.35">
      <c r="C37" s="14"/>
      <c r="D37" s="24"/>
      <c r="E37" s="24"/>
      <c r="F37" s="7"/>
      <c r="G37" s="8"/>
      <c r="H37" s="17" t="str">
        <f t="shared" si="0"/>
        <v/>
      </c>
      <c r="I37" s="12"/>
    </row>
    <row r="38" spans="3:9" x14ac:dyDescent="0.35">
      <c r="C38" s="14"/>
      <c r="D38" s="24"/>
      <c r="E38" s="24"/>
      <c r="F38" s="7"/>
      <c r="G38" s="8"/>
      <c r="H38" s="17" t="str">
        <f t="shared" si="0"/>
        <v/>
      </c>
      <c r="I38" s="12"/>
    </row>
    <row r="39" spans="3:9" x14ac:dyDescent="0.35">
      <c r="C39" s="14"/>
      <c r="D39" s="24"/>
      <c r="E39" s="24"/>
      <c r="F39" s="7"/>
      <c r="G39" s="8"/>
      <c r="H39" s="17" t="str">
        <f t="shared" si="0"/>
        <v/>
      </c>
      <c r="I39" s="12"/>
    </row>
    <row r="40" spans="3:9" x14ac:dyDescent="0.35">
      <c r="C40" s="14"/>
      <c r="D40" s="24"/>
      <c r="E40" s="24"/>
      <c r="F40" s="7"/>
      <c r="G40" s="8"/>
      <c r="H40" s="17" t="str">
        <f t="shared" si="0"/>
        <v/>
      </c>
      <c r="I40" s="12"/>
    </row>
    <row r="41" spans="3:9" x14ac:dyDescent="0.35">
      <c r="C41" s="14"/>
      <c r="D41" s="24"/>
      <c r="E41" s="24"/>
      <c r="F41" s="7"/>
      <c r="G41" s="8"/>
      <c r="H41" s="17" t="str">
        <f t="shared" si="0"/>
        <v/>
      </c>
      <c r="I41" s="12"/>
    </row>
    <row r="42" spans="3:9" x14ac:dyDescent="0.35">
      <c r="C42" s="14"/>
      <c r="D42" s="24"/>
      <c r="E42" s="24"/>
      <c r="F42" s="7"/>
      <c r="G42" s="8"/>
      <c r="H42" s="17" t="str">
        <f t="shared" si="0"/>
        <v/>
      </c>
      <c r="I42" s="12"/>
    </row>
    <row r="43" spans="3:9" x14ac:dyDescent="0.35">
      <c r="C43" s="14"/>
      <c r="D43" s="24"/>
      <c r="E43" s="24"/>
      <c r="F43" s="7"/>
      <c r="G43" s="8"/>
      <c r="H43" s="17" t="str">
        <f t="shared" si="0"/>
        <v/>
      </c>
      <c r="I43" s="12"/>
    </row>
    <row r="44" spans="3:9" x14ac:dyDescent="0.35">
      <c r="C44" s="14"/>
      <c r="D44" s="24"/>
      <c r="E44" s="24"/>
      <c r="F44" s="7"/>
      <c r="G44" s="8"/>
      <c r="H44" s="17" t="str">
        <f t="shared" si="0"/>
        <v/>
      </c>
      <c r="I44" s="12"/>
    </row>
    <row r="45" spans="3:9" x14ac:dyDescent="0.35">
      <c r="C45" s="14"/>
      <c r="D45" s="24"/>
      <c r="E45" s="24"/>
      <c r="F45" s="7"/>
      <c r="G45" s="8"/>
      <c r="H45" s="17" t="str">
        <f t="shared" si="0"/>
        <v/>
      </c>
      <c r="I45" s="12"/>
    </row>
    <row r="46" spans="3:9" x14ac:dyDescent="0.35">
      <c r="C46" s="14"/>
      <c r="D46" s="24"/>
      <c r="E46" s="24"/>
      <c r="F46" s="7"/>
      <c r="G46" s="8"/>
      <c r="H46" s="17" t="str">
        <f t="shared" si="0"/>
        <v/>
      </c>
      <c r="I46" s="12"/>
    </row>
    <row r="47" spans="3:9" x14ac:dyDescent="0.35">
      <c r="C47" s="14"/>
      <c r="D47" s="24"/>
      <c r="E47" s="24"/>
      <c r="F47" s="7"/>
      <c r="G47" s="8"/>
      <c r="H47" s="17" t="str">
        <f t="shared" si="0"/>
        <v/>
      </c>
      <c r="I47" s="12"/>
    </row>
    <row r="48" spans="3:9" x14ac:dyDescent="0.35">
      <c r="C48" s="14"/>
      <c r="D48" s="24"/>
      <c r="E48" s="24"/>
      <c r="F48" s="7"/>
      <c r="G48" s="8"/>
      <c r="H48" s="17" t="str">
        <f t="shared" si="0"/>
        <v/>
      </c>
      <c r="I48" s="12"/>
    </row>
    <row r="49" spans="2:9" x14ac:dyDescent="0.35">
      <c r="C49" s="14"/>
      <c r="D49" s="24"/>
      <c r="E49" s="24"/>
      <c r="F49" s="7"/>
      <c r="G49" s="8"/>
      <c r="H49" s="17" t="str">
        <f t="shared" si="0"/>
        <v/>
      </c>
      <c r="I49" s="12"/>
    </row>
    <row r="50" spans="2:9" x14ac:dyDescent="0.35">
      <c r="C50" s="15"/>
      <c r="D50" s="25"/>
      <c r="E50" s="25"/>
      <c r="F50" s="26"/>
      <c r="G50" s="27"/>
      <c r="H50" s="18" t="str">
        <f t="shared" si="0"/>
        <v/>
      </c>
      <c r="I50" s="12"/>
    </row>
    <row r="52" spans="2:9" x14ac:dyDescent="0.35">
      <c r="C52" s="22" t="s">
        <v>26</v>
      </c>
      <c r="D52" s="33"/>
      <c r="F52" s="22" t="str">
        <f>IF(D52="Yes","If Yes, how many nights?","")</f>
        <v/>
      </c>
    </row>
    <row r="54" spans="2:9" ht="23.25" customHeight="1" x14ac:dyDescent="0.35">
      <c r="B54" s="28" t="s">
        <v>31</v>
      </c>
      <c r="C54" s="12"/>
      <c r="D54" s="12"/>
      <c r="E54" s="12"/>
      <c r="F54" s="12"/>
      <c r="G54" s="12"/>
      <c r="H54" s="12"/>
      <c r="I54" s="12"/>
    </row>
    <row r="55" spans="2:9" ht="53.15" customHeight="1" x14ac:dyDescent="0.35">
      <c r="B55" s="92" t="s">
        <v>58</v>
      </c>
      <c r="C55" s="93"/>
      <c r="D55" s="59"/>
      <c r="E55" s="12"/>
      <c r="F55" s="22" t="s">
        <v>1</v>
      </c>
      <c r="G55" s="20"/>
      <c r="H55" s="12"/>
      <c r="I55" s="12"/>
    </row>
    <row r="56" spans="2:9" ht="10" customHeight="1" x14ac:dyDescent="0.35">
      <c r="B56" s="28"/>
      <c r="C56" s="12"/>
      <c r="D56" s="12"/>
      <c r="E56" s="12"/>
      <c r="F56" s="12"/>
      <c r="G56" s="12"/>
      <c r="H56" s="12"/>
      <c r="I56" s="12"/>
    </row>
    <row r="57" spans="2:9" ht="11.5" customHeight="1" x14ac:dyDescent="0.35">
      <c r="B57" s="28"/>
      <c r="C57" s="12"/>
      <c r="D57" s="12"/>
      <c r="E57" s="12"/>
      <c r="F57" s="12"/>
      <c r="G57" s="12"/>
      <c r="H57" s="12"/>
      <c r="I57" s="12"/>
    </row>
    <row r="58" spans="2:9" ht="35.15" customHeight="1" x14ac:dyDescent="0.35">
      <c r="B58" s="35" t="s">
        <v>59</v>
      </c>
      <c r="C58" s="66"/>
      <c r="D58" s="67"/>
      <c r="E58" s="68"/>
      <c r="F58" s="36"/>
      <c r="G58" s="40"/>
    </row>
    <row r="59" spans="2:9" ht="6" customHeight="1" x14ac:dyDescent="0.35">
      <c r="B59" s="22"/>
    </row>
    <row r="60" spans="2:9" ht="48.75" customHeight="1" x14ac:dyDescent="0.35">
      <c r="B60" s="35" t="s">
        <v>32</v>
      </c>
      <c r="C60" s="69"/>
      <c r="D60" s="70"/>
      <c r="E60" s="71"/>
      <c r="F60" s="22" t="s">
        <v>1</v>
      </c>
      <c r="G60" s="20"/>
      <c r="I60" s="12"/>
    </row>
  </sheetData>
  <mergeCells count="16">
    <mergeCell ref="B26:B28"/>
    <mergeCell ref="H25:H28"/>
    <mergeCell ref="C58:E58"/>
    <mergeCell ref="C60:E60"/>
    <mergeCell ref="E2:F2"/>
    <mergeCell ref="B3:C3"/>
    <mergeCell ref="C13:E13"/>
    <mergeCell ref="C7:E7"/>
    <mergeCell ref="C5:D5"/>
    <mergeCell ref="B16:H18"/>
    <mergeCell ref="C9:E9"/>
    <mergeCell ref="G9:H9"/>
    <mergeCell ref="D23:E23"/>
    <mergeCell ref="C25:F28"/>
    <mergeCell ref="G25:G28"/>
    <mergeCell ref="B55:C55"/>
  </mergeCells>
  <conditionalFormatting sqref="H31:H50">
    <cfRule type="iconSet" priority="14">
      <iconSet iconSet="3Symbols2" showValue="0">
        <cfvo type="percent" val="0"/>
        <cfvo type="num" val="1"/>
        <cfvo type="num" val="100"/>
      </iconSet>
    </cfRule>
  </conditionalFormatting>
  <conditionalFormatting sqref="H25:H28">
    <cfRule type="expression" dxfId="1" priority="2">
      <formula>G25="If other (please specify)"</formula>
    </cfRule>
  </conditionalFormatting>
  <conditionalFormatting sqref="G52">
    <cfRule type="expression" dxfId="0" priority="1">
      <formula>F52="If Yes, how many nights?"</formula>
    </cfRule>
  </conditionalFormatting>
  <dataValidations xWindow="1601" yWindow="723" count="18">
    <dataValidation type="date" operator="greaterThanOrEqual" allowBlank="1" showInputMessage="1" showErrorMessage="1" promptTitle="Date" prompt="Please enter date in the following format &quot;dd-mmm-yy&quot;.  Eg. 12-Apr-20" sqref="C11" xr:uid="{64346D4A-3CFF-45B4-9188-FF667D51E3B7}">
      <formula1>36892</formula1>
    </dataValidation>
    <dataValidation type="textLength" operator="greaterThan" allowBlank="1" showInputMessage="1" showErrorMessage="1" error="Your full employee name must be typed in this cell" promptTitle="Employee Name" prompt="Please enter your Full Name" sqref="C5:D5" xr:uid="{3A7A29DB-F36C-4138-9710-6AD899C82402}">
      <formula1>5</formula1>
    </dataValidation>
    <dataValidation type="textLength" allowBlank="1" showInputMessage="1" showErrorMessage="1" error="Enter 8 digits only (do not use MQ)" promptTitle="Uni ID" prompt="Please enter your MQ ID number (employee &amp; student numbers are 8 digits).  If you are a guest, please leave blank" sqref="F5" xr:uid="{D9A8F2D0-C925-4485-B891-96C81768C076}">
      <formula1>8</formula1>
      <formula2>8</formula2>
    </dataValidation>
    <dataValidation type="textLength" operator="greaterThan" allowBlank="1" showInputMessage="1" showErrorMessage="1" error="Please provide the purpose for traveling for Macquarie University" promptTitle="Purpose of Travel" prompt="Please provide the purpose for traveling for Macquarie University" sqref="C25" xr:uid="{3284DDCC-C6B2-4262-8CEC-FF38CD45930C}">
      <formula1>7</formula1>
    </dataValidation>
    <dataValidation type="date" operator="greaterThan" allowBlank="1" showInputMessage="1" showErrorMessage="1" promptTitle="Date" prompt="Please enter date in the following format &quot;dd-mmm-yy&quot;.  Eg. 12-Apr-20" sqref="E11" xr:uid="{9E7AB30E-7450-4BA7-89EB-52165A92DB3B}">
      <formula1>C11</formula1>
    </dataValidation>
    <dataValidation type="date" operator="greaterThanOrEqual" showInputMessage="1" showErrorMessage="1" error="Date must be greater than or equal to Trip Start date in row 6" prompt="Enter start date of activity_x000a__x000a_" sqref="C31" xr:uid="{09385D3C-91A5-4235-94CA-28F34CFDBD9B}">
      <formula1>C11</formula1>
    </dataValidation>
    <dataValidation type="textLength" operator="greaterThan" allowBlank="1" showInputMessage="1" showErrorMessage="1" error="Your full Faculty/ Department or Office/ Business Unit must be filled in" promptTitle="Faculty/ Office Cost Centre" prompt="Please ensure you enter your Faculty/ department or Office/ business full name" sqref="C7:E7" xr:uid="{659C8047-5117-4843-8246-F451BEF5F4BE}">
      <formula1>5</formula1>
    </dataValidation>
    <dataValidation type="date" operator="greaterThan" showInputMessage="1" showErrorMessage="1" error="Date must be greater than previous finish date in row above" prompt="Enter select start date of activity_x000a__x000a_" sqref="C47:C50 C32:C43" xr:uid="{6F5F7B68-47B6-4526-8D7D-CFC8A0DA9BCF}">
      <formula1>D31</formula1>
    </dataValidation>
    <dataValidation type="date" operator="greaterThan" showInputMessage="1" showErrorMessage="1" error="Date must be greater than previous finish date in row above" prompt="Enter select start date of activity_x000a__x000a_" sqref="C46" xr:uid="{E4E12DD4-43BE-4309-9AF5-703BAD0FBE60}">
      <formula1>#REF!</formula1>
    </dataValidation>
    <dataValidation type="list" allowBlank="1" showInputMessage="1" showErrorMessage="1" promptTitle="Select Activity" prompt="Please select the travel activity " sqref="I46:I50" xr:uid="{086A3B5E-637C-4DAF-A749-87769DCBD7AF}">
      <formula1>#REF!</formula1>
    </dataValidation>
    <dataValidation type="textLength" operator="greaterThan" allowBlank="1" showInputMessage="1" showErrorMessage="1" error="The full name of the Departure Airport must be filled in" promptTitle="Departure Airport" prompt="Please enter the name of the Departure Airport" sqref="F31:F50" xr:uid="{65BAC4EA-F395-45FB-B067-01530E99AF66}">
      <formula1>3</formula1>
    </dataValidation>
    <dataValidation type="textLength" operator="greaterThan" allowBlank="1" showInputMessage="1" showErrorMessage="1" error="The full name of the Arrival Airport must be filled in" promptTitle="Destination Airport" prompt="Please enter the name of the Arrival Airport" sqref="G31:G50" xr:uid="{4AAD03D7-761D-46D8-B30C-F7523B79626C}">
      <formula1>3</formula1>
    </dataValidation>
    <dataValidation type="date" operator="greaterThan" showInputMessage="1" showErrorMessage="1" error="Date must be greater than previous finish date in row above" prompt="Enter select start date of activity_x000a__x000a_" sqref="C45" xr:uid="{B3E4B670-B41F-4436-BBDC-EAE292FEE35F}">
      <formula1>D42</formula1>
    </dataValidation>
    <dataValidation type="date" operator="greaterThan" showInputMessage="1" showErrorMessage="1" error="Date must be greater than previous finish date in row above" prompt="Enter select start date of activity_x000a__x000a_" sqref="C44" xr:uid="{1DC1FDC2-C8B9-4EA0-B4FA-6735A6C1695B}">
      <formula1>D42</formula1>
    </dataValidation>
    <dataValidation type="textLength" operator="greaterThan" allowBlank="1" showInputMessage="1" showErrorMessage="1" error="Your destination/s must be filled in" promptTitle="Destination/s" prompt="Travellers please ensure you enter your destination/s" sqref="C9:E9" xr:uid="{A8A37908-2539-48E5-8FAC-333683DABF9C}">
      <formula1>1</formula1>
    </dataValidation>
    <dataValidation type="textLength" operator="greaterThan" allowBlank="1" showInputMessage="1" showErrorMessage="1" promptTitle="Health Advice" prompt="Please enter the Health Advice for the destination you are visiting" sqref="G9:H9" xr:uid="{0C1C4BC1-415B-4B2B-AF80-5BD0306EBA95}">
      <formula1>1</formula1>
    </dataValidation>
    <dataValidation type="textLength" operator="greaterThan" allowBlank="1" showInputMessage="1" showErrorMessage="1" promptTitle="Clarify reason for travel" prompt="Please answer the relevant question/s on your left when selecting your reason for travel" sqref="F23" xr:uid="{3AE22EA6-4EC7-4D9B-8CEC-F4A12F625281}">
      <formula1>1</formula1>
    </dataValidation>
    <dataValidation allowBlank="1" showInputMessage="1" showErrorMessage="1" promptTitle="Data Validation" prompt="All the cells in this row must be filled in for the data validation status to be a green tick" sqref="H31:H50" xr:uid="{2378FA9B-61F5-49B3-A904-3572358BDA88}"/>
  </dataValidations>
  <hyperlinks>
    <hyperlink ref="D19" r:id="rId1" xr:uid="{A77B8506-9787-440E-8939-7DACBCBE195B}"/>
  </hyperlinks>
  <pageMargins left="0.11811023622047245" right="0.11811023622047245" top="0.55118110236220474" bottom="0.55118110236220474" header="0.31496062992125984" footer="0.31496062992125984"/>
  <pageSetup paperSize="9" scale="67" fitToHeight="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69850</xdr:rowOff>
                  </from>
                  <to>
                    <xdr:col>1</xdr:col>
                    <xdr:colOff>285750</xdr:colOff>
                    <xdr:row>16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601" yWindow="723" count="7">
        <x14:dataValidation type="list" allowBlank="1" showInputMessage="1" showErrorMessage="1" prompt="Please select the status in which you are travelling" xr:uid="{2BA12A1C-41FB-41B8-B4ED-A3D2A1186E21}">
          <x14:formula1>
            <xm:f>List!$A$2:$A$4</xm:f>
          </x14:formula1>
          <xm:sqref>H5</xm:sqref>
        </x14:dataValidation>
        <x14:dataValidation type="list" allowBlank="1" showInputMessage="1" showErrorMessage="1" prompt="Please select" xr:uid="{0DCE0E55-7653-4650-8842-B7F0C9F7C340}">
          <x14:formula1>
            <xm:f>List!$E$2:$E$3</xm:f>
          </x14:formula1>
          <xm:sqref>D52 D55</xm:sqref>
        </x14:dataValidation>
        <x14:dataValidation type="time" allowBlank="1" showInputMessage="1" showErrorMessage="1" error="Please type time in hh:mm AM or PM format" prompt="Enter Departure time in hh:mm AM or PM (eg. 5:25 PM)" xr:uid="{874E3962-46AB-4747-848D-7E2BB3CF250E}">
          <x14:formula1>
            <xm:f>List!$H$2</xm:f>
          </x14:formula1>
          <x14:formula2>
            <xm:f>List!$H$3</xm:f>
          </x14:formula2>
          <xm:sqref>D31:D50</xm:sqref>
        </x14:dataValidation>
        <x14:dataValidation type="time" allowBlank="1" showInputMessage="1" showErrorMessage="1" error="Please type time in hh:mm AM or PM format" prompt="Enter Arrival time in hh:mm AM or PM (eg. 5:25 PM)" xr:uid="{C42DF952-0A30-4A0A-B4C9-F92840817D82}">
          <x14:formula1>
            <xm:f>List!$H$2</xm:f>
          </x14:formula1>
          <x14:formula2>
            <xm:f>List!$H$3</xm:f>
          </x14:formula2>
          <xm:sqref>E31:E50</xm:sqref>
        </x14:dataValidation>
        <x14:dataValidation type="list" allowBlank="1" showInputMessage="1" showErrorMessage="1" promptTitle="Reason for Travel" prompt="Please select the reason for travel.  If it's other, please specify in the box on the right" xr:uid="{F308EBF6-74A5-42FA-A040-59A50678635E}">
          <x14:formula1>
            <xm:f>List!$C$16:$C$19</xm:f>
          </x14:formula1>
          <xm:sqref>C23</xm:sqref>
        </x14:dataValidation>
        <x14:dataValidation type="list" allowBlank="1" showInputMessage="1" showErrorMessage="1" promptTitle="Funding" prompt="Please select the type of funding that will cover the travel arrangements.  If you select other, please specify." xr:uid="{595F1DFD-2EF5-457F-ADFE-101C09F19E1F}">
          <x14:formula1>
            <xm:f>List!$J$2:$J$5</xm:f>
          </x14:formula1>
          <xm:sqref>H23</xm:sqref>
        </x14:dataValidation>
        <x14:dataValidation type="list" allowBlank="1" showInputMessage="1" showErrorMessage="1" promptTitle="Executive Group" prompt="Please select your Executive Group Member Name" xr:uid="{4416C870-0275-4334-994C-97EB96EF811D}">
          <x14:formula1>
            <xm:f>List!$P$3:$P$13</xm:f>
          </x14:formula1>
          <xm:sqref>C58:E58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</sheetPr>
  <dimension ref="A1:Q32"/>
  <sheetViews>
    <sheetView topLeftCell="D1" workbookViewId="0">
      <selection activeCell="M20" sqref="M20"/>
    </sheetView>
  </sheetViews>
  <sheetFormatPr defaultColWidth="9.1796875" defaultRowHeight="14" x14ac:dyDescent="0.35"/>
  <cols>
    <col min="1" max="1" width="15" style="2" customWidth="1"/>
    <col min="2" max="2" width="2.7265625" style="53" customWidth="1"/>
    <col min="3" max="3" width="39.453125" style="2" bestFit="1" customWidth="1"/>
    <col min="4" max="4" width="2.7265625" style="53" customWidth="1"/>
    <col min="5" max="5" width="9.1796875" style="2"/>
    <col min="6" max="6" width="2.7265625" style="53" customWidth="1"/>
    <col min="7" max="7" width="9.7265625" style="2" bestFit="1" customWidth="1"/>
    <col min="8" max="8" width="12.54296875" style="2" customWidth="1"/>
    <col min="9" max="9" width="2.7265625" style="53" customWidth="1"/>
    <col min="10" max="10" width="10.453125" style="2" customWidth="1"/>
    <col min="11" max="11" width="2.7265625" style="53" customWidth="1"/>
    <col min="12" max="12" width="37.54296875" style="2" bestFit="1" customWidth="1"/>
    <col min="13" max="13" width="19.54296875" style="2" bestFit="1" customWidth="1"/>
    <col min="14" max="14" width="48.81640625" style="2" customWidth="1"/>
    <col min="15" max="15" width="25.26953125" style="2" bestFit="1" customWidth="1"/>
    <col min="16" max="16" width="67.26953125" style="2" customWidth="1"/>
    <col min="17" max="17" width="2.7265625" style="53" customWidth="1"/>
    <col min="18" max="16384" width="9.1796875" style="2"/>
  </cols>
  <sheetData>
    <row r="1" spans="1:17" s="5" customFormat="1" x14ac:dyDescent="0.35">
      <c r="A1" s="5" t="s">
        <v>7</v>
      </c>
      <c r="B1" s="51"/>
      <c r="C1" s="5" t="s">
        <v>15</v>
      </c>
      <c r="D1" s="51"/>
      <c r="E1" s="5" t="s">
        <v>16</v>
      </c>
      <c r="F1" s="51"/>
      <c r="G1" s="52" t="s">
        <v>6</v>
      </c>
      <c r="H1" s="5" t="s">
        <v>27</v>
      </c>
      <c r="I1" s="51"/>
      <c r="J1" s="5" t="s">
        <v>45</v>
      </c>
      <c r="K1" s="51"/>
      <c r="L1" s="5" t="s">
        <v>59</v>
      </c>
      <c r="Q1" s="51"/>
    </row>
    <row r="2" spans="1:17" x14ac:dyDescent="0.35">
      <c r="A2" s="2" t="s">
        <v>10</v>
      </c>
      <c r="C2" s="47" t="s">
        <v>17</v>
      </c>
      <c r="E2" s="2" t="s">
        <v>97</v>
      </c>
      <c r="G2" s="54">
        <f>TIME(7,0,0)</f>
        <v>0.29166666666666669</v>
      </c>
      <c r="H2" s="54">
        <f>TIME(0,0,0)</f>
        <v>0</v>
      </c>
      <c r="J2" s="2" t="s">
        <v>57</v>
      </c>
      <c r="L2" s="55" t="s">
        <v>61</v>
      </c>
      <c r="M2" s="55" t="s">
        <v>89</v>
      </c>
      <c r="N2" s="55" t="s">
        <v>90</v>
      </c>
      <c r="O2" s="55" t="s">
        <v>91</v>
      </c>
      <c r="P2" s="58" t="s">
        <v>96</v>
      </c>
    </row>
    <row r="3" spans="1:17" x14ac:dyDescent="0.35">
      <c r="A3" s="2" t="s">
        <v>11</v>
      </c>
      <c r="C3" s="47" t="s">
        <v>18</v>
      </c>
      <c r="E3" s="2" t="s">
        <v>20</v>
      </c>
      <c r="G3" s="54">
        <f t="shared" ref="G3:G19" si="0">G2+TIME(1,0,0)</f>
        <v>0.33333333333333337</v>
      </c>
      <c r="H3" s="54">
        <f>TIME(23,59,59)</f>
        <v>0.99998842592592585</v>
      </c>
      <c r="J3" s="2" t="s">
        <v>54</v>
      </c>
      <c r="L3" s="2" t="s">
        <v>62</v>
      </c>
      <c r="M3" s="48" t="s">
        <v>70</v>
      </c>
      <c r="N3" s="49" t="s">
        <v>93</v>
      </c>
      <c r="O3" s="48" t="s">
        <v>107</v>
      </c>
      <c r="P3" s="2" t="str">
        <f>CONCATENATE(N3,", ",M3)</f>
        <v>Executive Dean – MQBS, Eric Knight</v>
      </c>
    </row>
    <row r="4" spans="1:17" x14ac:dyDescent="0.35">
      <c r="A4" s="54" t="s">
        <v>8</v>
      </c>
      <c r="C4" s="56" t="s">
        <v>33</v>
      </c>
      <c r="G4" s="54">
        <f t="shared" si="0"/>
        <v>0.37500000000000006</v>
      </c>
      <c r="J4" s="2" t="s">
        <v>55</v>
      </c>
      <c r="L4" s="2" t="s">
        <v>63</v>
      </c>
      <c r="M4" s="48" t="s">
        <v>109</v>
      </c>
      <c r="N4" s="49" t="s">
        <v>110</v>
      </c>
      <c r="O4" s="48" t="s">
        <v>108</v>
      </c>
      <c r="P4" s="2" t="str">
        <f t="shared" ref="P4:P13" si="1">CONCATENATE(N4,", ",M4)</f>
        <v>Executive Dean – FSE, Lucy Marshall</v>
      </c>
    </row>
    <row r="5" spans="1:17" x14ac:dyDescent="0.35">
      <c r="C5" s="56" t="s">
        <v>34</v>
      </c>
      <c r="G5" s="54">
        <f t="shared" si="0"/>
        <v>0.41666666666666674</v>
      </c>
      <c r="J5" s="2" t="s">
        <v>56</v>
      </c>
      <c r="L5" s="2" t="s">
        <v>64</v>
      </c>
      <c r="M5" s="48" t="s">
        <v>104</v>
      </c>
      <c r="N5" s="49" t="s">
        <v>113</v>
      </c>
      <c r="O5" s="48" t="s">
        <v>77</v>
      </c>
      <c r="P5" s="2" t="str">
        <f t="shared" si="1"/>
        <v>Executive Dean – FoA, Chris Dixon</v>
      </c>
    </row>
    <row r="6" spans="1:17" x14ac:dyDescent="0.35">
      <c r="C6" s="56" t="s">
        <v>35</v>
      </c>
      <c r="G6" s="54">
        <f t="shared" si="0"/>
        <v>0.45833333333333343</v>
      </c>
      <c r="L6" s="2" t="s">
        <v>65</v>
      </c>
      <c r="M6" s="48" t="s">
        <v>71</v>
      </c>
      <c r="N6" s="49" t="s">
        <v>78</v>
      </c>
      <c r="O6" s="48" t="s">
        <v>79</v>
      </c>
      <c r="P6" s="2" t="str">
        <f t="shared" si="1"/>
        <v>Executive Dean – FMHHS, Patrick McNeil</v>
      </c>
    </row>
    <row r="7" spans="1:17" x14ac:dyDescent="0.35">
      <c r="C7" s="56" t="s">
        <v>36</v>
      </c>
      <c r="G7" s="54">
        <f t="shared" si="0"/>
        <v>0.50000000000000011</v>
      </c>
      <c r="L7" s="2" t="s">
        <v>34</v>
      </c>
      <c r="M7" s="48" t="s">
        <v>72</v>
      </c>
      <c r="N7" s="49" t="s">
        <v>92</v>
      </c>
      <c r="O7" s="48" t="s">
        <v>80</v>
      </c>
      <c r="P7" s="2" t="str">
        <f t="shared" si="1"/>
        <v>Deputy Vice-Chancellor Research, Sakkie Pretorius</v>
      </c>
    </row>
    <row r="8" spans="1:17" x14ac:dyDescent="0.35">
      <c r="C8" s="56" t="s">
        <v>37</v>
      </c>
      <c r="G8" s="54">
        <f t="shared" si="0"/>
        <v>0.54166666666666674</v>
      </c>
      <c r="L8" s="2" t="s">
        <v>66</v>
      </c>
      <c r="M8" s="48" t="s">
        <v>105</v>
      </c>
      <c r="N8" s="49" t="s">
        <v>81</v>
      </c>
      <c r="O8" s="48" t="s">
        <v>106</v>
      </c>
      <c r="P8" s="2" t="str">
        <f t="shared" si="1"/>
        <v>Deputy Vice-Chancellor Academic, Rorden Wilkson</v>
      </c>
    </row>
    <row r="9" spans="1:17" x14ac:dyDescent="0.35">
      <c r="C9" s="56" t="s">
        <v>19</v>
      </c>
      <c r="G9" s="54">
        <f t="shared" si="0"/>
        <v>0.58333333333333337</v>
      </c>
      <c r="L9" s="2" t="s">
        <v>67</v>
      </c>
      <c r="M9" s="48" t="s">
        <v>114</v>
      </c>
      <c r="N9" s="49" t="s">
        <v>82</v>
      </c>
      <c r="O9" s="48" t="s">
        <v>83</v>
      </c>
      <c r="P9" s="2" t="str">
        <f t="shared" si="1"/>
        <v>Vice-Chancellor, S Bruce Dowton</v>
      </c>
    </row>
    <row r="10" spans="1:17" x14ac:dyDescent="0.35">
      <c r="C10" s="56" t="s">
        <v>38</v>
      </c>
      <c r="G10" s="54">
        <f t="shared" si="0"/>
        <v>0.625</v>
      </c>
      <c r="L10" s="2" t="s">
        <v>67</v>
      </c>
      <c r="M10" s="48" t="s">
        <v>73</v>
      </c>
      <c r="N10" s="49" t="s">
        <v>84</v>
      </c>
      <c r="O10" s="48" t="s">
        <v>85</v>
      </c>
      <c r="P10" s="2" t="str">
        <f t="shared" si="1"/>
        <v>Director and Chief of Staff , Heather Mackinnon</v>
      </c>
    </row>
    <row r="11" spans="1:17" x14ac:dyDescent="0.35">
      <c r="C11" s="47" t="s">
        <v>39</v>
      </c>
      <c r="G11" s="54">
        <f t="shared" si="0"/>
        <v>0.66666666666666663</v>
      </c>
      <c r="L11" s="2" t="s">
        <v>111</v>
      </c>
      <c r="M11" s="48" t="s">
        <v>74</v>
      </c>
      <c r="N11" s="49" t="s">
        <v>112</v>
      </c>
      <c r="O11" s="48" t="s">
        <v>86</v>
      </c>
      <c r="P11" s="2" t="str">
        <f t="shared" si="1"/>
        <v>Vice-President of Professional Services, Nicole Gower</v>
      </c>
    </row>
    <row r="12" spans="1:17" x14ac:dyDescent="0.35">
      <c r="C12" s="47" t="s">
        <v>40</v>
      </c>
      <c r="G12" s="54">
        <f t="shared" si="0"/>
        <v>0.70833333333333326</v>
      </c>
      <c r="L12" s="2" t="s">
        <v>68</v>
      </c>
      <c r="M12" s="48" t="s">
        <v>75</v>
      </c>
      <c r="N12" s="49" t="s">
        <v>94</v>
      </c>
      <c r="O12" s="48" t="s">
        <v>87</v>
      </c>
      <c r="P12" s="2" t="str">
        <f t="shared" si="1"/>
        <v>Vice-President of Finance and Resources, Robin Payne</v>
      </c>
    </row>
    <row r="13" spans="1:17" x14ac:dyDescent="0.35">
      <c r="G13" s="54">
        <f t="shared" si="0"/>
        <v>0.74999999999999989</v>
      </c>
      <c r="L13" s="2" t="s">
        <v>69</v>
      </c>
      <c r="M13" s="48" t="s">
        <v>76</v>
      </c>
      <c r="N13" s="50" t="s">
        <v>95</v>
      </c>
      <c r="O13" s="48" t="s">
        <v>88</v>
      </c>
      <c r="P13" s="2" t="str">
        <f t="shared" si="1"/>
        <v>Vice-President of Strategy, Planning and Performance, Jonathan Wylie</v>
      </c>
    </row>
    <row r="14" spans="1:17" x14ac:dyDescent="0.35">
      <c r="G14" s="54">
        <f t="shared" si="0"/>
        <v>0.79166666666666652</v>
      </c>
    </row>
    <row r="15" spans="1:17" x14ac:dyDescent="0.35">
      <c r="C15" s="5" t="s">
        <v>50</v>
      </c>
      <c r="G15" s="54">
        <f t="shared" si="0"/>
        <v>0.83333333333333315</v>
      </c>
    </row>
    <row r="16" spans="1:17" x14ac:dyDescent="0.35">
      <c r="C16" s="2" t="s">
        <v>48</v>
      </c>
      <c r="G16" s="54">
        <f t="shared" si="0"/>
        <v>0.87499999999999978</v>
      </c>
    </row>
    <row r="17" spans="3:10" x14ac:dyDescent="0.35">
      <c r="C17" s="2" t="s">
        <v>34</v>
      </c>
      <c r="G17" s="54">
        <f t="shared" si="0"/>
        <v>0.91666666666666641</v>
      </c>
    </row>
    <row r="18" spans="3:10" x14ac:dyDescent="0.35">
      <c r="C18" s="2" t="s">
        <v>46</v>
      </c>
      <c r="G18" s="54">
        <f t="shared" si="0"/>
        <v>0.95833333333333304</v>
      </c>
      <c r="H18" s="54"/>
    </row>
    <row r="19" spans="3:10" x14ac:dyDescent="0.35">
      <c r="C19" s="2" t="s">
        <v>47</v>
      </c>
      <c r="G19" s="54">
        <f t="shared" si="0"/>
        <v>0.99999999999999967</v>
      </c>
      <c r="H19" s="54"/>
      <c r="J19" s="57"/>
    </row>
    <row r="20" spans="3:10" x14ac:dyDescent="0.35">
      <c r="G20" s="54">
        <f>G19++TIME(1,0,0)</f>
        <v>1.0416666666666663</v>
      </c>
    </row>
    <row r="21" spans="3:10" x14ac:dyDescent="0.35">
      <c r="C21" s="2" t="s">
        <v>51</v>
      </c>
      <c r="G21" s="54">
        <f>G20+TIME(1,0,0)</f>
        <v>1.083333333333333</v>
      </c>
    </row>
    <row r="22" spans="3:10" x14ac:dyDescent="0.35">
      <c r="C22" s="2" t="s">
        <v>52</v>
      </c>
      <c r="G22" s="54">
        <f>G21+TIME(1,0,0)</f>
        <v>1.1249999999999998</v>
      </c>
    </row>
    <row r="23" spans="3:10" ht="56" x14ac:dyDescent="0.35">
      <c r="C23" s="6" t="s">
        <v>100</v>
      </c>
      <c r="G23" s="54">
        <f>G22++TIME(1,0,0)</f>
        <v>1.1666666666666665</v>
      </c>
    </row>
    <row r="24" spans="3:10" x14ac:dyDescent="0.35">
      <c r="G24" s="54">
        <f>G23+TIME(1,0,0)</f>
        <v>1.2083333333333333</v>
      </c>
    </row>
    <row r="25" spans="3:10" x14ac:dyDescent="0.35">
      <c r="C25" s="2" t="s">
        <v>34</v>
      </c>
      <c r="G25" s="54">
        <f>G24+TIME(1,0,0)</f>
        <v>1.25</v>
      </c>
    </row>
    <row r="26" spans="3:10" ht="56" x14ac:dyDescent="0.35">
      <c r="C26" s="6" t="s">
        <v>100</v>
      </c>
    </row>
    <row r="28" spans="3:10" x14ac:dyDescent="0.35">
      <c r="C28" s="2" t="s">
        <v>46</v>
      </c>
    </row>
    <row r="29" spans="3:10" ht="98" x14ac:dyDescent="0.35">
      <c r="C29" s="6" t="s">
        <v>103</v>
      </c>
    </row>
    <row r="31" spans="3:10" x14ac:dyDescent="0.35">
      <c r="C31" s="2" t="s">
        <v>49</v>
      </c>
    </row>
    <row r="32" spans="3:10" ht="28" x14ac:dyDescent="0.35">
      <c r="C32" s="6" t="s">
        <v>53</v>
      </c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241F09E64F648AAB0FE22A8ACAB58" ma:contentTypeVersion="19" ma:contentTypeDescription="Create a new document." ma:contentTypeScope="" ma:versionID="c9b18593a46528cd7ea03100ecdd5831">
  <xsd:schema xmlns:xsd="http://www.w3.org/2001/XMLSchema" xmlns:xs="http://www.w3.org/2001/XMLSchema" xmlns:p="http://schemas.microsoft.com/office/2006/metadata/properties" xmlns:ns2="b4a54974-39d5-4244-a8e5-8355a65926c1" xmlns:ns3="135291d3-172c-4575-999f-c1990b2fba4a" xmlns:ns4="ec7a52c8-c7cd-4e5b-8db7-aa0dcd7be7fd" targetNamespace="http://schemas.microsoft.com/office/2006/metadata/properties" ma:root="true" ma:fieldsID="ca853484971a9cc331e022b1c4ab6107" ns2:_="" ns3:_="" ns4:_="">
    <xsd:import namespace="b4a54974-39d5-4244-a8e5-8355a65926c1"/>
    <xsd:import namespace="135291d3-172c-4575-999f-c1990b2fba4a"/>
    <xsd:import namespace="ec7a52c8-c7cd-4e5b-8db7-aa0dcd7be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54974-39d5-4244-a8e5-8355a65926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f0fa888-949a-464e-a270-b091e030d5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291d3-172c-4575-999f-c1990b2fb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52c8-c7cd-4e5b-8db7-aa0dcd7be7f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ee10459-6123-4fe3-a9af-c7369f9afd9a}" ma:internalName="TaxCatchAll" ma:showField="CatchAllData" ma:web="ec7a52c8-c7cd-4e5b-8db7-aa0dcd7be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54974-39d5-4244-a8e5-8355a65926c1">
      <Terms xmlns="http://schemas.microsoft.com/office/infopath/2007/PartnerControls"/>
    </lcf76f155ced4ddcb4097134ff3c332f>
    <TaxCatchAll xmlns="ec7a52c8-c7cd-4e5b-8db7-aa0dcd7be7fd" xsi:nil="true"/>
  </documentManagement>
</p:properties>
</file>

<file path=customXml/itemProps1.xml><?xml version="1.0" encoding="utf-8"?>
<ds:datastoreItem xmlns:ds="http://schemas.openxmlformats.org/officeDocument/2006/customXml" ds:itemID="{51FFE088-85F7-44AE-A26A-A1B6160E3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54974-39d5-4244-a8e5-8355a65926c1"/>
    <ds:schemaRef ds:uri="135291d3-172c-4575-999f-c1990b2fba4a"/>
    <ds:schemaRef ds:uri="ec7a52c8-c7cd-4e5b-8db7-aa0dcd7be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20202-3051-41E6-B7BB-D71344F8E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CC73B-2B87-49D1-BD16-FFA0F5EBB428}">
  <ds:schemaRefs>
    <ds:schemaRef ds:uri="http://purl.org/dc/elements/1.1/"/>
    <ds:schemaRef ds:uri="http://schemas.microsoft.com/office/2006/metadata/properties"/>
    <ds:schemaRef ds:uri="135291d3-172c-4575-999f-c1990b2fba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4a54974-39d5-4244-a8e5-8355a65926c1"/>
    <ds:schemaRef ds:uri="http://www.w3.org/XML/1998/namespace"/>
    <ds:schemaRef ds:uri="http://purl.org/dc/dcmitype/"/>
    <ds:schemaRef ds:uri="ec7a52c8-c7cd-4e5b-8db7-aa0dcd7be7fd"/>
  </ds:schemaRefs>
</ds:datastoreItem>
</file>

<file path=docMetadata/LabelInfo.xml><?xml version="1.0" encoding="utf-8"?>
<clbl:labelList xmlns:clbl="http://schemas.microsoft.com/office/2020/mipLabelMetadata">
  <clbl:label id="{82c514c1-a717-4087-be06-d40d2070ad52}" enabled="0" method="" siteId="{82c514c1-a717-4087-be06-d40d2070ad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Approval</vt:lpstr>
      <vt:lpstr>List</vt:lpstr>
      <vt:lpstr>'Travel Approval'!Print_Area</vt:lpstr>
      <vt:lpstr>'Travel Approval'!Print_Titles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Amanda Keegan</dc:creator>
  <cp:lastModifiedBy>Amanda Keegan</cp:lastModifiedBy>
  <cp:lastPrinted>2022-10-25T00:15:09Z</cp:lastPrinted>
  <dcterms:created xsi:type="dcterms:W3CDTF">2019-02-13T03:42:24Z</dcterms:created>
  <dcterms:modified xsi:type="dcterms:W3CDTF">2023-03-08T22:46:21Z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0x010100FBE241F09E64F648AAB0FE22A8ACAB58</vt:lpwstr>
  </property>
  <property fmtid="{D5CDD505-2E9C-101B-9397-08002B2CF9AE}" pid="3" name="MediaServiceImageTags">
    <vt:lpwstr/>
  </property>
</Properties>
</file>